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360" windowWidth="18015" windowHeight="11700"/>
  </bookViews>
  <sheets>
    <sheet name="доходы" sheetId="1" r:id="rId1"/>
  </sheets>
  <definedNames>
    <definedName name="_xlnm._FilterDatabase" localSheetId="0" hidden="1">доходы!$A$6:$D$26</definedName>
    <definedName name="_xlnm.Print_Titles" localSheetId="0">доходы!$4:$6</definedName>
    <definedName name="_xlnm.Print_Area" localSheetId="0">доходы!$A$1:$H$33</definedName>
  </definedNames>
  <calcPr calcId="145621"/>
</workbook>
</file>

<file path=xl/calcChain.xml><?xml version="1.0" encoding="utf-8"?>
<calcChain xmlns="http://schemas.openxmlformats.org/spreadsheetml/2006/main">
  <c r="E9" i="1" l="1"/>
  <c r="C9" i="1"/>
  <c r="G17" i="1"/>
  <c r="H17" i="1"/>
  <c r="G21" i="1"/>
  <c r="H21" i="1"/>
  <c r="G13" i="1"/>
  <c r="H13" i="1"/>
  <c r="G14" i="1"/>
  <c r="H14" i="1"/>
  <c r="G15" i="1"/>
  <c r="H15" i="1"/>
  <c r="G16" i="1"/>
  <c r="H16" i="1"/>
  <c r="C27" i="1" l="1"/>
  <c r="C26" i="1" s="1"/>
  <c r="C8" i="1"/>
  <c r="C7" i="1" l="1"/>
  <c r="G10" i="1"/>
  <c r="H10" i="1"/>
  <c r="G11" i="1"/>
  <c r="H11" i="1"/>
  <c r="G12" i="1"/>
  <c r="H12" i="1"/>
  <c r="G18" i="1"/>
  <c r="H18" i="1"/>
  <c r="G19" i="1"/>
  <c r="H19" i="1"/>
  <c r="G20" i="1"/>
  <c r="H20" i="1"/>
  <c r="G22" i="1"/>
  <c r="H22" i="1"/>
  <c r="G23" i="1"/>
  <c r="H23" i="1"/>
  <c r="G25" i="1"/>
  <c r="H25" i="1"/>
  <c r="D21" i="1" l="1"/>
  <c r="D17" i="1"/>
  <c r="D19" i="1"/>
  <c r="D20" i="1"/>
  <c r="D13" i="1"/>
  <c r="D18" i="1"/>
  <c r="D14" i="1"/>
  <c r="D12" i="1"/>
  <c r="D15" i="1"/>
  <c r="D16" i="1"/>
  <c r="H33" i="1"/>
  <c r="H32" i="1"/>
  <c r="H31" i="1"/>
  <c r="H30" i="1"/>
  <c r="H29" i="1"/>
  <c r="H28" i="1"/>
  <c r="G33" i="1"/>
  <c r="G32" i="1"/>
  <c r="G31" i="1"/>
  <c r="G30" i="1"/>
  <c r="G29" i="1"/>
  <c r="G28" i="1"/>
  <c r="E27" i="1"/>
  <c r="E26" i="1" s="1"/>
  <c r="G27" i="1" l="1"/>
  <c r="G26" i="1" l="1"/>
  <c r="H27" i="1" l="1"/>
  <c r="H26" i="1" l="1"/>
  <c r="D10" i="1" l="1"/>
  <c r="D11" i="1"/>
  <c r="D22" i="1"/>
  <c r="D23" i="1"/>
  <c r="D24" i="1"/>
  <c r="D25" i="1"/>
  <c r="D28" i="1"/>
  <c r="D29" i="1"/>
  <c r="D30" i="1"/>
  <c r="D31" i="1"/>
  <c r="D32" i="1"/>
  <c r="D33" i="1"/>
  <c r="D27" i="1" l="1"/>
  <c r="D26" i="1" s="1"/>
  <c r="D9" i="1"/>
  <c r="D8" i="1" s="1"/>
  <c r="D7" i="1" l="1"/>
  <c r="H24" i="1"/>
  <c r="G24" i="1"/>
  <c r="G9" i="1" s="1"/>
  <c r="G8" i="1" s="1"/>
  <c r="G7" i="1" s="1"/>
  <c r="H9" i="1"/>
  <c r="E8" i="1"/>
  <c r="H8" i="1" s="1"/>
  <c r="E7" i="1" l="1"/>
  <c r="F17" i="1" l="1"/>
  <c r="F21" i="1"/>
  <c r="F18" i="1"/>
  <c r="F19" i="1"/>
  <c r="F20" i="1"/>
  <c r="F28" i="1"/>
  <c r="F13" i="1"/>
  <c r="F12" i="1"/>
  <c r="F15" i="1"/>
  <c r="F16" i="1"/>
  <c r="F14" i="1"/>
  <c r="F24" i="1"/>
  <c r="F25" i="1"/>
  <c r="F23" i="1"/>
  <c r="H7" i="1"/>
  <c r="F30" i="1"/>
  <c r="F22" i="1"/>
  <c r="F31" i="1"/>
  <c r="F11" i="1"/>
  <c r="F32" i="1"/>
  <c r="F29" i="1"/>
  <c r="F33" i="1"/>
  <c r="F10" i="1"/>
  <c r="F27" i="1" l="1"/>
  <c r="F26" i="1" s="1"/>
  <c r="F9" i="1"/>
  <c r="F8" i="1" s="1"/>
  <c r="F7" i="1" l="1"/>
</calcChain>
</file>

<file path=xl/sharedStrings.xml><?xml version="1.0" encoding="utf-8"?>
<sst xmlns="http://schemas.openxmlformats.org/spreadsheetml/2006/main" count="66" uniqueCount="63">
  <si>
    <t/>
  </si>
  <si>
    <t>тыс. рублей</t>
  </si>
  <si>
    <t>Наименование</t>
  </si>
  <si>
    <t>группа, подгруппа, статья доходов</t>
  </si>
  <si>
    <t>1</t>
  </si>
  <si>
    <t>2</t>
  </si>
  <si>
    <t>3</t>
  </si>
  <si>
    <t>Доходы - всего</t>
  </si>
  <si>
    <t>НАЛОГОВЫЕ И НЕНАЛОГОВЫЕ ДОХОДЫ</t>
  </si>
  <si>
    <t>1 00 00</t>
  </si>
  <si>
    <t>НАЛОГОВЫЕ  ДОХОДЫ</t>
  </si>
  <si>
    <t>Налог на прибыль организаций</t>
  </si>
  <si>
    <t>1 01 01</t>
  </si>
  <si>
    <t>Налог на доходы физических лиц</t>
  </si>
  <si>
    <t>1 01 02</t>
  </si>
  <si>
    <t>Акцизы</t>
  </si>
  <si>
    <t>1 03 02</t>
  </si>
  <si>
    <t>Налог на имущество организаций</t>
  </si>
  <si>
    <t>1 06 02</t>
  </si>
  <si>
    <t>Транспортный налог</t>
  </si>
  <si>
    <t>1 06 04</t>
  </si>
  <si>
    <t xml:space="preserve"> Налог на игорный бизнес</t>
  </si>
  <si>
    <t>1 06 05</t>
  </si>
  <si>
    <t xml:space="preserve"> Налог на добычу полезных ископаемых</t>
  </si>
  <si>
    <t>1 07 01</t>
  </si>
  <si>
    <t xml:space="preserve"> Сбор за  пользование объектами животного мира   </t>
  </si>
  <si>
    <t>1 07 04</t>
  </si>
  <si>
    <t>Остальные налоговые доходы</t>
  </si>
  <si>
    <t>НЕНАЛОГОВЫЕ ДОХОДЫ</t>
  </si>
  <si>
    <t>БЕЗВОЗМЕЗДНЫЕ ПОСТУПЛЕНИЯ</t>
  </si>
  <si>
    <t>2 00 00</t>
  </si>
  <si>
    <t>БЕЗВОЗМЕЗДНЫЕ ПОСТУПЛЕНИЯ ОТ ДРУГИХ БЮДЖЕТОВ БЮДЖЕТНОЙ СИСТЕМЫ РОССИЙСКОЙ ФЕДЕРАЦИИ</t>
  </si>
  <si>
    <t>2 02 00</t>
  </si>
  <si>
    <t>Дотации бюджетам субъектов Российской Федерации и муниципальных образований</t>
  </si>
  <si>
    <t>2 02 01</t>
  </si>
  <si>
    <t>Субсидии бюджетам бюджетной системы Российской Федерации (межбюджетные субсидии)</t>
  </si>
  <si>
    <t>2 02 02</t>
  </si>
  <si>
    <t>Субвенции бюджетам субъектов Российской Федерации и муниципальных образований</t>
  </si>
  <si>
    <t>2 02 03</t>
  </si>
  <si>
    <t>Иные межбюджетные трансферты</t>
  </si>
  <si>
    <t>2 02 04</t>
  </si>
  <si>
    <t>БЕЗВОЗМЕЗДНЫЕ ПОСТУПЛЕНИЯ ОТ ГОСУДАРСТВЕННЫХ (МУНИЦИПАЛЬНЫХ) ОРГАНИЗАЦИЙ</t>
  </si>
  <si>
    <t>2 03 00</t>
  </si>
  <si>
    <t>ИНЫЕ БЕЗВОЗМЕЗДНЫЕ ПОСТУПЛЕНИЯ</t>
  </si>
  <si>
    <t>Сумма</t>
  </si>
  <si>
    <t>Удельный вес, %</t>
  </si>
  <si>
    <t>Темп роста, %</t>
  </si>
  <si>
    <t>1 05 01</t>
  </si>
  <si>
    <t>1 05 02</t>
  </si>
  <si>
    <t>1 05 03</t>
  </si>
  <si>
    <t>1 05 04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</si>
  <si>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</si>
  <si>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</si>
  <si>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</si>
  <si>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Налог, взимаемый в связи с применением патентной системы налогообложения </t>
  </si>
  <si>
    <t>1 06 01</t>
  </si>
  <si>
    <t>1 06 06</t>
  </si>
  <si>
    <t>Земельный налог</t>
  </si>
  <si>
    <t>Налог на имущество физических лиц</t>
  </si>
  <si>
    <t>Сведения об исполнении консолидированного бюджета Калужской области по доходам в разрезе видов доходов за I полугодие 2017 года в сравнении с соответствующим периодом 2016 года</t>
  </si>
  <si>
    <t>Исполнено за I полугодие 2016 года</t>
  </si>
  <si>
    <t>Исполнено за I полугодие 2017 года</t>
  </si>
  <si>
    <t>Отклонение 2017 года от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</si>
</sst>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5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1">
    <xf numFmtId="0" fontId="0" fillId="0" borderId="0">
      <alignment vertical="top" wrapText="1"/>
    </xf>
    <xf numFmtId="0" fontId="3" fillId="4" borderId="0"/>
    <xf numFmtId="165" fontId="7" fillId="0" borderId="20">
      <alignment wrapText="1"/>
    </xf>
    <xf numFmtId="165" fontId="8" fillId="0" borderId="21" applyBorder="0">
      <alignment wrapText="1"/>
    </xf>
    <xf numFmtId="165" fontId="9" fillId="0" borderId="21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  <xf numFmtId="43" fontId="14" fillId="0" borderId="0" applyFont="0" applyFill="0" applyBorder="0" applyAlignment="0" applyProtection="0"/>
  </cellStyleXfs>
  <cellXfs count="57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right" wrapText="1"/>
    </xf>
    <xf numFmtId="164" fontId="4" fillId="3" borderId="9" xfId="0" applyNumberFormat="1" applyFont="1" applyFill="1" applyBorder="1" applyAlignment="1">
      <alignment horizontal="right" wrapText="1"/>
    </xf>
    <xf numFmtId="0" fontId="5" fillId="3" borderId="12" xfId="0" applyFont="1" applyFill="1" applyBorder="1" applyAlignment="1">
      <alignment wrapText="1"/>
    </xf>
    <xf numFmtId="49" fontId="5" fillId="3" borderId="13" xfId="0" applyNumberFormat="1" applyFont="1" applyFill="1" applyBorder="1" applyAlignment="1">
      <alignment horizontal="center" wrapText="1"/>
    </xf>
    <xf numFmtId="164" fontId="5" fillId="3" borderId="14" xfId="0" applyNumberFormat="1" applyFont="1" applyFill="1" applyBorder="1" applyAlignment="1">
      <alignment horizontal="right" wrapText="1"/>
    </xf>
    <xf numFmtId="164" fontId="5" fillId="3" borderId="12" xfId="0" applyNumberFormat="1" applyFont="1" applyFill="1" applyBorder="1" applyAlignment="1">
      <alignment horizontal="right" wrapText="1"/>
    </xf>
    <xf numFmtId="0" fontId="6" fillId="3" borderId="0" xfId="0" applyFont="1" applyFill="1" applyAlignment="1">
      <alignment vertical="top" wrapText="1"/>
    </xf>
    <xf numFmtId="0" fontId="5" fillId="3" borderId="13" xfId="0" applyFont="1" applyFill="1" applyBorder="1" applyAlignment="1">
      <alignment horizontal="center" wrapText="1"/>
    </xf>
    <xf numFmtId="164" fontId="5" fillId="3" borderId="16" xfId="0" applyNumberFormat="1" applyFont="1" applyFill="1" applyBorder="1" applyAlignment="1">
      <alignment horizontal="right" wrapText="1"/>
    </xf>
    <xf numFmtId="164" fontId="5" fillId="3" borderId="15" xfId="0" applyNumberFormat="1" applyFont="1" applyFill="1" applyBorder="1" applyAlignment="1">
      <alignment horizontal="right" wrapText="1"/>
    </xf>
    <xf numFmtId="164" fontId="4" fillId="3" borderId="19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wrapText="1"/>
    </xf>
    <xf numFmtId="0" fontId="4" fillId="3" borderId="18" xfId="0" applyFont="1" applyFill="1" applyBorder="1" applyAlignment="1">
      <alignment horizontal="center" wrapText="1"/>
    </xf>
    <xf numFmtId="164" fontId="4" fillId="3" borderId="17" xfId="0" applyNumberFormat="1" applyFont="1" applyFill="1" applyBorder="1" applyAlignment="1">
      <alignment horizontal="right" wrapText="1"/>
    </xf>
    <xf numFmtId="0" fontId="5" fillId="3" borderId="29" xfId="0" applyFont="1" applyFill="1" applyBorder="1" applyAlignment="1">
      <alignment wrapText="1"/>
    </xf>
    <xf numFmtId="49" fontId="5" fillId="3" borderId="30" xfId="0" applyNumberFormat="1" applyFont="1" applyFill="1" applyBorder="1" applyAlignment="1">
      <alignment horizontal="center" wrapText="1"/>
    </xf>
    <xf numFmtId="164" fontId="5" fillId="3" borderId="8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 wrapText="1"/>
    </xf>
    <xf numFmtId="164" fontId="5" fillId="3" borderId="24" xfId="0" applyNumberFormat="1" applyFont="1" applyFill="1" applyBorder="1" applyAlignment="1">
      <alignment horizontal="right" wrapText="1"/>
    </xf>
    <xf numFmtId="164" fontId="5" fillId="3" borderId="31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4" fontId="4" fillId="3" borderId="17" xfId="0" applyNumberFormat="1" applyFont="1" applyFill="1" applyBorder="1" applyAlignment="1">
      <alignment horizontal="right" wrapText="1"/>
    </xf>
    <xf numFmtId="4" fontId="5" fillId="3" borderId="12" xfId="0" applyNumberFormat="1" applyFont="1" applyFill="1" applyBorder="1" applyAlignment="1">
      <alignment horizontal="right" wrapText="1"/>
    </xf>
    <xf numFmtId="4" fontId="4" fillId="3" borderId="11" xfId="0" applyNumberFormat="1" applyFont="1" applyFill="1" applyBorder="1" applyAlignment="1">
      <alignment horizontal="right" wrapText="1"/>
    </xf>
    <xf numFmtId="4" fontId="5" fillId="3" borderId="14" xfId="0" applyNumberFormat="1" applyFont="1" applyFill="1" applyBorder="1" applyAlignment="1">
      <alignment horizontal="right" wrapText="1"/>
    </xf>
    <xf numFmtId="4" fontId="5" fillId="3" borderId="15" xfId="0" applyNumberFormat="1" applyFont="1" applyFill="1" applyBorder="1" applyAlignment="1">
      <alignment horizontal="right" wrapText="1"/>
    </xf>
    <xf numFmtId="164" fontId="5" fillId="3" borderId="34" xfId="0" applyNumberFormat="1" applyFont="1" applyFill="1" applyBorder="1" applyAlignment="1">
      <alignment horizontal="right" wrapText="1"/>
    </xf>
    <xf numFmtId="43" fontId="0" fillId="3" borderId="0" xfId="10" applyFont="1" applyFill="1" applyAlignment="1">
      <alignment vertical="top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28" xfId="1" applyFont="1" applyFill="1" applyBorder="1" applyAlignment="1">
      <alignment horizontal="right" vertical="center"/>
    </xf>
    <xf numFmtId="164" fontId="4" fillId="3" borderId="28" xfId="0" applyNumberFormat="1" applyFont="1" applyFill="1" applyBorder="1" applyAlignment="1">
      <alignment horizontal="right" vertical="center" wrapText="1"/>
    </xf>
    <xf numFmtId="4" fontId="4" fillId="3" borderId="28" xfId="0" applyNumberFormat="1" applyFont="1" applyFill="1" applyBorder="1" applyAlignment="1">
      <alignment horizontal="right" vertical="center" wrapText="1"/>
    </xf>
    <xf numFmtId="164" fontId="4" fillId="3" borderId="25" xfId="0" applyNumberFormat="1" applyFont="1" applyFill="1" applyBorder="1" applyAlignment="1">
      <alignment horizontal="right" vertical="center" wrapText="1"/>
    </xf>
    <xf numFmtId="0" fontId="0" fillId="3" borderId="0" xfId="0" applyFont="1" applyFill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</cellXfs>
  <cellStyles count="11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  <cellStyle name="Финансовый" xfId="10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BreakPreview" zoomScaleNormal="115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6" sqref="G6"/>
    </sheetView>
  </sheetViews>
  <sheetFormatPr defaultColWidth="8.83203125" defaultRowHeight="12.75" x14ac:dyDescent="0.2"/>
  <cols>
    <col min="1" max="1" width="60.83203125" style="1" customWidth="1"/>
    <col min="2" max="2" width="18.1640625" style="1" customWidth="1"/>
    <col min="3" max="3" width="17.5" style="1" customWidth="1"/>
    <col min="4" max="4" width="12.83203125" style="1" customWidth="1"/>
    <col min="5" max="5" width="17" style="1" customWidth="1"/>
    <col min="6" max="6" width="12.33203125" style="1" customWidth="1"/>
    <col min="7" max="7" width="19" style="1" customWidth="1"/>
    <col min="8" max="8" width="14.1640625" style="1" customWidth="1"/>
    <col min="9" max="9" width="8.83203125" style="1"/>
    <col min="10" max="11" width="11.6640625" style="1" bestFit="1" customWidth="1"/>
    <col min="12" max="12" width="24" style="1" customWidth="1"/>
    <col min="13" max="16384" width="8.83203125" style="1"/>
  </cols>
  <sheetData>
    <row r="1" spans="1:12" ht="2.25" customHeight="1" x14ac:dyDescent="0.2"/>
    <row r="2" spans="1:12" ht="38.25" customHeight="1" x14ac:dyDescent="0.2">
      <c r="A2" s="51" t="s">
        <v>59</v>
      </c>
      <c r="B2" s="51"/>
      <c r="C2" s="51"/>
      <c r="D2" s="51"/>
      <c r="E2" s="51"/>
      <c r="F2" s="51"/>
      <c r="G2" s="51"/>
      <c r="H2" s="51"/>
    </row>
    <row r="3" spans="1:12" ht="13.5" customHeight="1" thickBot="1" x14ac:dyDescent="0.25">
      <c r="A3" s="1" t="s">
        <v>0</v>
      </c>
      <c r="D3" s="2"/>
      <c r="E3" s="2"/>
      <c r="F3" s="2"/>
      <c r="G3" s="2"/>
      <c r="H3" s="2" t="s">
        <v>1</v>
      </c>
    </row>
    <row r="4" spans="1:12" ht="33" customHeight="1" thickBot="1" x14ac:dyDescent="0.25">
      <c r="A4" s="49" t="s">
        <v>2</v>
      </c>
      <c r="B4" s="53" t="s">
        <v>3</v>
      </c>
      <c r="C4" s="55" t="s">
        <v>60</v>
      </c>
      <c r="D4" s="56"/>
      <c r="E4" s="55" t="s">
        <v>61</v>
      </c>
      <c r="F4" s="56"/>
      <c r="G4" s="49" t="s">
        <v>62</v>
      </c>
      <c r="H4" s="49" t="s">
        <v>46</v>
      </c>
    </row>
    <row r="5" spans="1:12" ht="41.25" customHeight="1" thickBot="1" x14ac:dyDescent="0.25">
      <c r="A5" s="52"/>
      <c r="B5" s="54"/>
      <c r="C5" s="3" t="s">
        <v>44</v>
      </c>
      <c r="D5" s="20" t="s">
        <v>45</v>
      </c>
      <c r="E5" s="3" t="s">
        <v>44</v>
      </c>
      <c r="F5" s="20" t="s">
        <v>45</v>
      </c>
      <c r="G5" s="50"/>
      <c r="H5" s="50"/>
    </row>
    <row r="6" spans="1:12" ht="15" customHeight="1" thickBot="1" x14ac:dyDescent="0.25">
      <c r="A6" s="21" t="s">
        <v>4</v>
      </c>
      <c r="B6" s="4" t="s">
        <v>5</v>
      </c>
      <c r="C6" s="21" t="s">
        <v>6</v>
      </c>
      <c r="D6" s="22">
        <v>4</v>
      </c>
      <c r="E6" s="21" t="s">
        <v>6</v>
      </c>
      <c r="F6" s="22">
        <v>4</v>
      </c>
      <c r="G6" s="22">
        <v>5</v>
      </c>
      <c r="H6" s="22">
        <v>6</v>
      </c>
    </row>
    <row r="7" spans="1:12" s="48" customFormat="1" ht="18.75" customHeight="1" thickBot="1" x14ac:dyDescent="0.25">
      <c r="A7" s="44" t="s">
        <v>7</v>
      </c>
      <c r="B7" s="43"/>
      <c r="C7" s="45">
        <f>C8+C26</f>
        <v>25994696.899999999</v>
      </c>
      <c r="D7" s="46">
        <f t="shared" ref="D7:G7" si="0">D8+D26</f>
        <v>100.00000000000001</v>
      </c>
      <c r="E7" s="45">
        <f>E8+E26</f>
        <v>30384758.400000006</v>
      </c>
      <c r="F7" s="46">
        <f t="shared" ref="F7" si="1">F8+F26</f>
        <v>100</v>
      </c>
      <c r="G7" s="45">
        <f t="shared" si="0"/>
        <v>4390061.5000000019</v>
      </c>
      <c r="H7" s="47">
        <f>E7/C7*100</f>
        <v>116.88829655097848</v>
      </c>
    </row>
    <row r="8" spans="1:12" ht="20.45" customHeight="1" x14ac:dyDescent="0.25">
      <c r="A8" s="23" t="s">
        <v>8</v>
      </c>
      <c r="B8" s="24" t="s">
        <v>9</v>
      </c>
      <c r="C8" s="15">
        <f>SUM(C10:C25)</f>
        <v>21749659.299999997</v>
      </c>
      <c r="D8" s="36">
        <f>D9+D25</f>
        <v>83.669601471675563</v>
      </c>
      <c r="E8" s="15">
        <f>SUM(E10:E25)</f>
        <v>26023445.800000004</v>
      </c>
      <c r="F8" s="36">
        <f>F9+F25</f>
        <v>85.64638052215021</v>
      </c>
      <c r="G8" s="25">
        <f t="shared" ref="G8" si="2">G9+G25</f>
        <v>4273786.5000000019</v>
      </c>
      <c r="H8" s="33">
        <f t="shared" ref="H8:H33" si="3">E8/C8*100</f>
        <v>119.64990090672367</v>
      </c>
    </row>
    <row r="9" spans="1:12" s="11" customFormat="1" ht="15.75" x14ac:dyDescent="0.25">
      <c r="A9" s="7" t="s">
        <v>10</v>
      </c>
      <c r="B9" s="8"/>
      <c r="C9" s="9">
        <f>SUM(C10:C24)</f>
        <v>20566309.399999999</v>
      </c>
      <c r="D9" s="37">
        <f>SUM(D10:D24)</f>
        <v>79.117327196071301</v>
      </c>
      <c r="E9" s="9">
        <f>SUM(E10:E24)</f>
        <v>24602695.700000003</v>
      </c>
      <c r="F9" s="37">
        <f>SUM(F10:F24)</f>
        <v>80.970516125611184</v>
      </c>
      <c r="G9" s="10">
        <f t="shared" ref="G9" si="4">SUM(G10:G24)</f>
        <v>4036386.3000000012</v>
      </c>
      <c r="H9" s="33">
        <f t="shared" si="3"/>
        <v>119.62620624583235</v>
      </c>
    </row>
    <row r="10" spans="1:12" ht="15.75" x14ac:dyDescent="0.25">
      <c r="A10" s="7" t="s">
        <v>11</v>
      </c>
      <c r="B10" s="8" t="s">
        <v>12</v>
      </c>
      <c r="C10" s="9">
        <v>3665101.4</v>
      </c>
      <c r="D10" s="37">
        <f>C10/C7*100</f>
        <v>14.099419639703511</v>
      </c>
      <c r="E10" s="9">
        <v>7037010.0999999996</v>
      </c>
      <c r="F10" s="37">
        <f>E10/E7*100</f>
        <v>23.159671067188732</v>
      </c>
      <c r="G10" s="35">
        <f>E10-C10</f>
        <v>3371908.6999999997</v>
      </c>
      <c r="H10" s="33">
        <f t="shared" si="3"/>
        <v>192.00042050678326</v>
      </c>
    </row>
    <row r="11" spans="1:12" ht="15.75" x14ac:dyDescent="0.25">
      <c r="A11" s="7" t="s">
        <v>13</v>
      </c>
      <c r="B11" s="8" t="s">
        <v>14</v>
      </c>
      <c r="C11" s="9">
        <v>8302410.5</v>
      </c>
      <c r="D11" s="37">
        <f>C11/C7*100</f>
        <v>31.938862499296928</v>
      </c>
      <c r="E11" s="9">
        <v>8610703.4000000004</v>
      </c>
      <c r="F11" s="37">
        <f>E11/E7*100</f>
        <v>28.338890461607217</v>
      </c>
      <c r="G11" s="35">
        <f t="shared" ref="G11:G25" si="5">E11-C11</f>
        <v>308292.90000000037</v>
      </c>
      <c r="H11" s="33">
        <f t="shared" si="3"/>
        <v>103.71329386808807</v>
      </c>
    </row>
    <row r="12" spans="1:12" ht="15.75" x14ac:dyDescent="0.25">
      <c r="A12" s="7" t="s">
        <v>15</v>
      </c>
      <c r="B12" s="12" t="s">
        <v>16</v>
      </c>
      <c r="C12" s="9">
        <v>4250067.8</v>
      </c>
      <c r="D12" s="37">
        <f>C12/$C$7*100</f>
        <v>16.349749398309008</v>
      </c>
      <c r="E12" s="9">
        <v>4567338.0999999996</v>
      </c>
      <c r="F12" s="37">
        <f>E12/$E$7*100</f>
        <v>15.031674893949457</v>
      </c>
      <c r="G12" s="35">
        <f t="shared" si="5"/>
        <v>317270.29999999981</v>
      </c>
      <c r="H12" s="33">
        <f t="shared" si="3"/>
        <v>107.46506443967787</v>
      </c>
      <c r="L12" s="42"/>
    </row>
    <row r="13" spans="1:12" ht="31.5" x14ac:dyDescent="0.25">
      <c r="A13" s="7" t="s">
        <v>51</v>
      </c>
      <c r="B13" s="12" t="s">
        <v>47</v>
      </c>
      <c r="C13" s="9">
        <v>979257.9</v>
      </c>
      <c r="D13" s="37">
        <f t="shared" ref="D13:D21" si="6">C13/$C$7*100</f>
        <v>3.7671449056211155</v>
      </c>
      <c r="E13" s="9">
        <v>1098653.3</v>
      </c>
      <c r="F13" s="37">
        <f t="shared" ref="F13:F21" si="7">E13/$E$7*100</f>
        <v>3.6158039683474983</v>
      </c>
      <c r="G13" s="35">
        <f t="shared" ref="G13:G16" si="8">E13-C13</f>
        <v>119395.40000000002</v>
      </c>
      <c r="H13" s="33">
        <f t="shared" ref="H13:H16" si="9">E13/C13*100</f>
        <v>112.19243674214934</v>
      </c>
      <c r="L13" s="42"/>
    </row>
    <row r="14" spans="1:12" ht="31.5" x14ac:dyDescent="0.25">
      <c r="A14" s="7" t="s">
        <v>52</v>
      </c>
      <c r="B14" s="12" t="s">
        <v>48</v>
      </c>
      <c r="C14" s="9">
        <v>345317</v>
      </c>
      <c r="D14" s="37">
        <f t="shared" si="6"/>
        <v>1.3284132580134067</v>
      </c>
      <c r="E14" s="9">
        <v>320780.09999999998</v>
      </c>
      <c r="F14" s="37">
        <f t="shared" si="7"/>
        <v>1.0557270055502561</v>
      </c>
      <c r="G14" s="35">
        <f t="shared" si="8"/>
        <v>-24536.900000000023</v>
      </c>
      <c r="H14" s="33">
        <f t="shared" si="9"/>
        <v>92.894384000787682</v>
      </c>
      <c r="L14" s="42"/>
    </row>
    <row r="15" spans="1:12" ht="15.75" x14ac:dyDescent="0.25">
      <c r="A15" s="7" t="s">
        <v>53</v>
      </c>
      <c r="B15" s="12" t="s">
        <v>49</v>
      </c>
      <c r="C15" s="9">
        <v>7945.8</v>
      </c>
      <c r="D15" s="37">
        <f t="shared" si="6"/>
        <v>3.0567003841464296E-2</v>
      </c>
      <c r="E15" s="9">
        <v>10627.5</v>
      </c>
      <c r="F15" s="37">
        <f t="shared" si="7"/>
        <v>3.4976417650238741E-2</v>
      </c>
      <c r="G15" s="35">
        <f t="shared" si="8"/>
        <v>2681.7</v>
      </c>
      <c r="H15" s="33">
        <f t="shared" si="9"/>
        <v>133.74990561051121</v>
      </c>
      <c r="L15" s="42"/>
    </row>
    <row r="16" spans="1:12" ht="31.5" x14ac:dyDescent="0.25">
      <c r="A16" s="7" t="s">
        <v>54</v>
      </c>
      <c r="B16" s="12" t="s">
        <v>50</v>
      </c>
      <c r="C16" s="9">
        <v>10467.5</v>
      </c>
      <c r="D16" s="37">
        <f t="shared" si="6"/>
        <v>4.0267828627769071E-2</v>
      </c>
      <c r="E16" s="9">
        <v>14316.1</v>
      </c>
      <c r="F16" s="37">
        <f t="shared" si="7"/>
        <v>4.7116056713486974E-2</v>
      </c>
      <c r="G16" s="35">
        <f t="shared" si="8"/>
        <v>3848.6000000000004</v>
      </c>
      <c r="H16" s="33">
        <f t="shared" si="9"/>
        <v>136.76713637449248</v>
      </c>
      <c r="L16" s="42"/>
    </row>
    <row r="17" spans="1:12" ht="15.75" x14ac:dyDescent="0.25">
      <c r="A17" s="7" t="s">
        <v>58</v>
      </c>
      <c r="B17" s="12" t="s">
        <v>55</v>
      </c>
      <c r="C17" s="9">
        <v>10717.4</v>
      </c>
      <c r="D17" s="37">
        <f t="shared" si="6"/>
        <v>4.1229178556030789E-2</v>
      </c>
      <c r="E17" s="9">
        <v>21285.5</v>
      </c>
      <c r="F17" s="37">
        <f t="shared" si="7"/>
        <v>7.0053214574844203E-2</v>
      </c>
      <c r="G17" s="35">
        <f t="shared" ref="G17" si="10">E17-C17</f>
        <v>10568.1</v>
      </c>
      <c r="H17" s="33">
        <f t="shared" ref="H17" si="11">E17/C17*100</f>
        <v>198.60693824994868</v>
      </c>
      <c r="L17" s="42"/>
    </row>
    <row r="18" spans="1:12" ht="15.75" x14ac:dyDescent="0.25">
      <c r="A18" s="7" t="s">
        <v>17</v>
      </c>
      <c r="B18" s="12" t="s">
        <v>18</v>
      </c>
      <c r="C18" s="9">
        <v>2104563.5</v>
      </c>
      <c r="D18" s="37">
        <f t="shared" si="6"/>
        <v>8.0961263295206969</v>
      </c>
      <c r="E18" s="9">
        <v>2014073.3</v>
      </c>
      <c r="F18" s="37">
        <f t="shared" si="7"/>
        <v>6.6285644713238847</v>
      </c>
      <c r="G18" s="35">
        <f t="shared" si="5"/>
        <v>-90490.199999999953</v>
      </c>
      <c r="H18" s="33">
        <f t="shared" si="3"/>
        <v>95.700286543979303</v>
      </c>
      <c r="L18" s="42"/>
    </row>
    <row r="19" spans="1:12" ht="15.75" x14ac:dyDescent="0.25">
      <c r="A19" s="7" t="s">
        <v>19</v>
      </c>
      <c r="B19" s="12" t="s">
        <v>20</v>
      </c>
      <c r="C19" s="9">
        <v>130260.8</v>
      </c>
      <c r="D19" s="37">
        <f t="shared" si="6"/>
        <v>0.50110528505527607</v>
      </c>
      <c r="E19" s="9">
        <v>185613.3</v>
      </c>
      <c r="F19" s="37">
        <f t="shared" si="7"/>
        <v>0.6108763398954653</v>
      </c>
      <c r="G19" s="35">
        <f t="shared" si="5"/>
        <v>55352.499999999985</v>
      </c>
      <c r="H19" s="33">
        <f t="shared" si="3"/>
        <v>142.49359745986513</v>
      </c>
    </row>
    <row r="20" spans="1:12" ht="15.75" x14ac:dyDescent="0.25">
      <c r="A20" s="7" t="s">
        <v>21</v>
      </c>
      <c r="B20" s="12" t="s">
        <v>22</v>
      </c>
      <c r="C20" s="9">
        <v>959.3</v>
      </c>
      <c r="D20" s="37">
        <f t="shared" si="6"/>
        <v>3.6903680919626344E-3</v>
      </c>
      <c r="E20" s="9">
        <v>923.9</v>
      </c>
      <c r="F20" s="37">
        <f t="shared" si="7"/>
        <v>3.0406692323740833E-3</v>
      </c>
      <c r="G20" s="35">
        <f t="shared" si="5"/>
        <v>-35.399999999999977</v>
      </c>
      <c r="H20" s="33">
        <f t="shared" si="3"/>
        <v>96.309809235901184</v>
      </c>
    </row>
    <row r="21" spans="1:12" ht="15.75" x14ac:dyDescent="0.25">
      <c r="A21" s="7" t="s">
        <v>57</v>
      </c>
      <c r="B21" s="12" t="s">
        <v>56</v>
      </c>
      <c r="C21" s="9">
        <v>548371.6</v>
      </c>
      <c r="D21" s="37">
        <f t="shared" si="6"/>
        <v>2.1095518140086487</v>
      </c>
      <c r="E21" s="9">
        <v>522916.1</v>
      </c>
      <c r="F21" s="37">
        <f t="shared" si="7"/>
        <v>1.7209815958253591</v>
      </c>
      <c r="G21" s="35">
        <f t="shared" ref="G21" si="12">E21-C21</f>
        <v>-25455.5</v>
      </c>
      <c r="H21" s="33">
        <f t="shared" ref="H21" si="13">E21/C21*100</f>
        <v>95.357983527958041</v>
      </c>
    </row>
    <row r="22" spans="1:12" ht="15.75" x14ac:dyDescent="0.25">
      <c r="A22" s="7" t="s">
        <v>23</v>
      </c>
      <c r="B22" s="12" t="s">
        <v>24</v>
      </c>
      <c r="C22" s="9">
        <v>52205.5</v>
      </c>
      <c r="D22" s="37">
        <f>C22/C7*100</f>
        <v>0.20083134725837098</v>
      </c>
      <c r="E22" s="9">
        <v>49048.2</v>
      </c>
      <c r="F22" s="37">
        <f>E22/E7*100</f>
        <v>0.16142369590142927</v>
      </c>
      <c r="G22" s="35">
        <f t="shared" si="5"/>
        <v>-3157.3000000000029</v>
      </c>
      <c r="H22" s="33">
        <f t="shared" si="3"/>
        <v>93.952169790539301</v>
      </c>
    </row>
    <row r="23" spans="1:12" ht="15.75" x14ac:dyDescent="0.25">
      <c r="A23" s="7" t="s">
        <v>25</v>
      </c>
      <c r="B23" s="12" t="s">
        <v>26</v>
      </c>
      <c r="C23" s="9">
        <v>236.7</v>
      </c>
      <c r="D23" s="37">
        <f>C23/C7*100</f>
        <v>9.1057034021427654E-4</v>
      </c>
      <c r="E23" s="9">
        <v>92.4</v>
      </c>
      <c r="F23" s="37">
        <f>E23/E7*100</f>
        <v>3.0409983447490563E-4</v>
      </c>
      <c r="G23" s="35">
        <f t="shared" si="5"/>
        <v>-144.29999999999998</v>
      </c>
      <c r="H23" s="33">
        <f t="shared" si="3"/>
        <v>39.036755386565275</v>
      </c>
    </row>
    <row r="24" spans="1:12" ht="15.75" x14ac:dyDescent="0.25">
      <c r="A24" s="7" t="s">
        <v>27</v>
      </c>
      <c r="B24" s="12"/>
      <c r="C24" s="9">
        <v>158426.70000000001</v>
      </c>
      <c r="D24" s="37">
        <f>C24/C7*100</f>
        <v>0.60945776982689115</v>
      </c>
      <c r="E24" s="9">
        <v>149314.4</v>
      </c>
      <c r="F24" s="37">
        <f>E24/E7*100</f>
        <v>0.49141216801644849</v>
      </c>
      <c r="G24" s="35">
        <f t="shared" si="5"/>
        <v>-9112.3000000000175</v>
      </c>
      <c r="H24" s="33">
        <f t="shared" si="3"/>
        <v>94.248254871180166</v>
      </c>
    </row>
    <row r="25" spans="1:12" s="11" customFormat="1" ht="16.5" thickBot="1" x14ac:dyDescent="0.3">
      <c r="A25" s="26" t="s">
        <v>28</v>
      </c>
      <c r="B25" s="27"/>
      <c r="C25" s="28">
        <v>1183349.8999999999</v>
      </c>
      <c r="D25" s="37">
        <f>C25/C7*100</f>
        <v>4.552274275604268</v>
      </c>
      <c r="E25" s="28">
        <v>1420750.1</v>
      </c>
      <c r="F25" s="37">
        <f>E25/E7*100</f>
        <v>4.6758643965390219</v>
      </c>
      <c r="G25" s="35">
        <f t="shared" si="5"/>
        <v>237400.20000000019</v>
      </c>
      <c r="H25" s="34">
        <f t="shared" si="3"/>
        <v>120.06170786848422</v>
      </c>
    </row>
    <row r="26" spans="1:12" ht="20.45" customHeight="1" x14ac:dyDescent="0.25">
      <c r="A26" s="29" t="s">
        <v>29</v>
      </c>
      <c r="B26" s="30" t="s">
        <v>30</v>
      </c>
      <c r="C26" s="5">
        <f>C27+C32+C33</f>
        <v>4245037.5999999996</v>
      </c>
      <c r="D26" s="38">
        <f t="shared" ref="D26:G26" si="14">D27+D32+D33</f>
        <v>16.330398528324448</v>
      </c>
      <c r="E26" s="5">
        <f>E27+E32+E33</f>
        <v>4361312.6000000006</v>
      </c>
      <c r="F26" s="38">
        <f t="shared" ref="F26" si="15">F27+F32+F33</f>
        <v>14.353619477849788</v>
      </c>
      <c r="G26" s="5">
        <f t="shared" si="14"/>
        <v>116275.00000000017</v>
      </c>
      <c r="H26" s="6">
        <f t="shared" si="3"/>
        <v>102.73908056786118</v>
      </c>
      <c r="L26" s="42"/>
    </row>
    <row r="27" spans="1:12" s="11" customFormat="1" ht="47.25" x14ac:dyDescent="0.25">
      <c r="A27" s="16" t="s">
        <v>31</v>
      </c>
      <c r="B27" s="17" t="s">
        <v>32</v>
      </c>
      <c r="C27" s="9">
        <f>SUM(C28:C31)</f>
        <v>3992076.7</v>
      </c>
      <c r="D27" s="39">
        <f t="shared" ref="D27:G27" si="16">SUM(D28:D31)</f>
        <v>15.357273506043459</v>
      </c>
      <c r="E27" s="9">
        <f>SUM(E28:E31)</f>
        <v>4254712.7</v>
      </c>
      <c r="F27" s="39">
        <f t="shared" ref="F27" si="17">SUM(F28:F31)</f>
        <v>14.002786015241114</v>
      </c>
      <c r="G27" s="9">
        <f t="shared" si="16"/>
        <v>262636.00000000017</v>
      </c>
      <c r="H27" s="10">
        <f t="shared" si="3"/>
        <v>106.57893171240924</v>
      </c>
    </row>
    <row r="28" spans="1:12" ht="31.5" x14ac:dyDescent="0.25">
      <c r="A28" s="16" t="s">
        <v>33</v>
      </c>
      <c r="B28" s="18" t="s">
        <v>34</v>
      </c>
      <c r="C28" s="9">
        <v>102682</v>
      </c>
      <c r="D28" s="37">
        <f>C28/C7*100</f>
        <v>0.39501133787022541</v>
      </c>
      <c r="E28" s="9">
        <v>149334</v>
      </c>
      <c r="F28" s="37">
        <f>E28/E7*100</f>
        <v>0.49147667404194323</v>
      </c>
      <c r="G28" s="35">
        <f t="shared" ref="G28:G33" si="18">E28-C28</f>
        <v>46652</v>
      </c>
      <c r="H28" s="10">
        <f t="shared" si="3"/>
        <v>145.43347422138254</v>
      </c>
    </row>
    <row r="29" spans="1:12" ht="30" customHeight="1" x14ac:dyDescent="0.25">
      <c r="A29" s="16" t="s">
        <v>35</v>
      </c>
      <c r="B29" s="18" t="s">
        <v>36</v>
      </c>
      <c r="C29" s="9">
        <v>2035028.5</v>
      </c>
      <c r="D29" s="37">
        <f>C29/C7*100</f>
        <v>7.8286294617268641</v>
      </c>
      <c r="E29" s="9">
        <v>2311311.2000000002</v>
      </c>
      <c r="F29" s="37">
        <f>E29/E7*100</f>
        <v>7.6068111833332859</v>
      </c>
      <c r="G29" s="35">
        <f t="shared" si="18"/>
        <v>276282.70000000019</v>
      </c>
      <c r="H29" s="10">
        <f t="shared" si="3"/>
        <v>113.57635531885673</v>
      </c>
    </row>
    <row r="30" spans="1:12" ht="31.5" x14ac:dyDescent="0.25">
      <c r="A30" s="16" t="s">
        <v>37</v>
      </c>
      <c r="B30" s="18" t="s">
        <v>38</v>
      </c>
      <c r="C30" s="9">
        <v>1464497.5</v>
      </c>
      <c r="D30" s="37">
        <f>C30/C7*100</f>
        <v>5.6338317989774298</v>
      </c>
      <c r="E30" s="9">
        <v>1283456.5</v>
      </c>
      <c r="F30" s="37">
        <f>E30/E7*100</f>
        <v>4.2240141688933086</v>
      </c>
      <c r="G30" s="35">
        <f t="shared" si="18"/>
        <v>-181041</v>
      </c>
      <c r="H30" s="10">
        <f t="shared" si="3"/>
        <v>87.63801235577391</v>
      </c>
    </row>
    <row r="31" spans="1:12" ht="15.75" x14ac:dyDescent="0.25">
      <c r="A31" s="16" t="s">
        <v>39</v>
      </c>
      <c r="B31" s="18" t="s">
        <v>40</v>
      </c>
      <c r="C31" s="9">
        <v>389868.7</v>
      </c>
      <c r="D31" s="37">
        <f>C31/C7*100</f>
        <v>1.4998009074689385</v>
      </c>
      <c r="E31" s="9">
        <v>510611</v>
      </c>
      <c r="F31" s="37">
        <f>E31/E7*100</f>
        <v>1.680483988972576</v>
      </c>
      <c r="G31" s="35">
        <f t="shared" si="18"/>
        <v>120742.29999999999</v>
      </c>
      <c r="H31" s="10">
        <f t="shared" si="3"/>
        <v>130.96999066608834</v>
      </c>
    </row>
    <row r="32" spans="1:12" ht="47.25" x14ac:dyDescent="0.25">
      <c r="A32" s="16" t="s">
        <v>41</v>
      </c>
      <c r="B32" s="17" t="s">
        <v>42</v>
      </c>
      <c r="C32" s="9">
        <v>378596.3</v>
      </c>
      <c r="D32" s="37">
        <f>C32/C7*100</f>
        <v>1.4564366780518221</v>
      </c>
      <c r="E32" s="9">
        <v>0</v>
      </c>
      <c r="F32" s="37">
        <f>E32/E7*100</f>
        <v>0</v>
      </c>
      <c r="G32" s="35">
        <f t="shared" si="18"/>
        <v>-378596.3</v>
      </c>
      <c r="H32" s="10">
        <f t="shared" si="3"/>
        <v>0</v>
      </c>
    </row>
    <row r="33" spans="1:8" ht="16.5" thickBot="1" x14ac:dyDescent="0.3">
      <c r="A33" s="31" t="s">
        <v>43</v>
      </c>
      <c r="B33" s="32"/>
      <c r="C33" s="13">
        <v>-125635.4</v>
      </c>
      <c r="D33" s="40">
        <f>C33/C7*100</f>
        <v>-0.48331165577083535</v>
      </c>
      <c r="E33" s="13">
        <v>106599.9</v>
      </c>
      <c r="F33" s="40">
        <f>E33/E7*100</f>
        <v>0.3508334626086741</v>
      </c>
      <c r="G33" s="41">
        <f t="shared" si="18"/>
        <v>232235.3</v>
      </c>
      <c r="H33" s="14">
        <f t="shared" si="3"/>
        <v>-84.84861750748594</v>
      </c>
    </row>
    <row r="34" spans="1:8" x14ac:dyDescent="0.2">
      <c r="C34" s="19"/>
      <c r="D34" s="19"/>
      <c r="E34" s="19"/>
      <c r="F34" s="19"/>
      <c r="G34" s="19"/>
      <c r="H34" s="19"/>
    </row>
  </sheetData>
  <autoFilter ref="A6:D26"/>
  <mergeCells count="7">
    <mergeCell ref="G4:G5"/>
    <mergeCell ref="H4:H5"/>
    <mergeCell ref="A2:H2"/>
    <mergeCell ref="A4:A5"/>
    <mergeCell ref="B4:B5"/>
    <mergeCell ref="C4:D4"/>
    <mergeCell ref="E4:F4"/>
  </mergeCells>
  <pageMargins left="0" right="0" top="0" bottom="0.19685039370078741" header="0" footer="0.11811023622047245"/>
  <pageSetup paperSize="9" scale="92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Lobach IA.</cp:lastModifiedBy>
  <cp:lastPrinted>2017-06-30T12:23:46Z</cp:lastPrinted>
  <dcterms:created xsi:type="dcterms:W3CDTF">2016-06-14T14:48:33Z</dcterms:created>
  <dcterms:modified xsi:type="dcterms:W3CDTF">2017-09-04T14:30:18Z</dcterms:modified>
</cp:coreProperties>
</file>